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g\Desktop\Desktop\00jimusho\登記情報等\pdf-henkan\"/>
    </mc:Choice>
  </mc:AlternateContent>
  <xr:revisionPtr revIDLastSave="0" documentId="13_ncr:1_{C77B58B0-13D5-4EF4-B65B-A79DE94DB098}" xr6:coauthVersionLast="47" xr6:coauthVersionMax="47" xr10:uidLastSave="{00000000-0000-0000-0000-000000000000}"/>
  <bookViews>
    <workbookView xWindow="-120" yWindow="-120" windowWidth="20730" windowHeight="11160" activeTab="3" xr2:uid="{87D10081-2022-4F1D-85DE-498FD24F647B}"/>
  </bookViews>
  <sheets>
    <sheet name="実質的支配者判定" sheetId="1" r:id="rId1"/>
    <sheet name="法人株主1" sheetId="2" r:id="rId2"/>
    <sheet name="法人株主2" sheetId="6" r:id="rId3"/>
    <sheet name="法人株主3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H6" i="7"/>
  <c r="G6" i="7"/>
  <c r="H5" i="7"/>
  <c r="G5" i="7"/>
  <c r="H4" i="7"/>
  <c r="G4" i="7"/>
  <c r="H3" i="7"/>
  <c r="G3" i="7"/>
  <c r="H2" i="7"/>
  <c r="G2" i="7"/>
  <c r="A2" i="6"/>
  <c r="H6" i="6"/>
  <c r="G6" i="6"/>
  <c r="H5" i="6"/>
  <c r="G5" i="6"/>
  <c r="H4" i="6"/>
  <c r="G4" i="6"/>
  <c r="H3" i="6"/>
  <c r="G3" i="6"/>
  <c r="H2" i="6"/>
  <c r="G2" i="6"/>
  <c r="H6" i="2"/>
  <c r="H5" i="2"/>
  <c r="H4" i="2"/>
  <c r="H3" i="2"/>
  <c r="G6" i="2"/>
  <c r="G5" i="2"/>
  <c r="G4" i="2"/>
  <c r="H2" i="2"/>
  <c r="A2" i="2"/>
  <c r="G12" i="1"/>
  <c r="F12" i="1"/>
  <c r="C13" i="1"/>
  <c r="D12" i="1"/>
  <c r="C12" i="1"/>
  <c r="E6" i="1"/>
  <c r="F6" i="1" s="1"/>
  <c r="G3" i="2"/>
  <c r="G2" i="2"/>
  <c r="B12" i="1"/>
  <c r="D13" i="1"/>
  <c r="E7" i="1"/>
  <c r="G7" i="1" s="1"/>
  <c r="E8" i="1"/>
  <c r="F8" i="1" s="1"/>
  <c r="E9" i="1"/>
  <c r="F9" i="1" s="1"/>
  <c r="E10" i="1"/>
  <c r="G10" i="1" s="1"/>
  <c r="G6" i="1"/>
  <c r="E12" i="1" l="1"/>
  <c r="F7" i="1"/>
  <c r="F10" i="1"/>
  <c r="G9" i="1"/>
  <c r="G8" i="1"/>
</calcChain>
</file>

<file path=xl/sharedStrings.xml><?xml version="1.0" encoding="utf-8"?>
<sst xmlns="http://schemas.openxmlformats.org/spreadsheetml/2006/main" count="92" uniqueCount="36">
  <si>
    <t>発行済株式の総数</t>
    <rPh sb="0" eb="2">
      <t>ハッコウ</t>
    </rPh>
    <rPh sb="2" eb="3">
      <t>ズミ</t>
    </rPh>
    <rPh sb="3" eb="5">
      <t>カブシキ</t>
    </rPh>
    <rPh sb="6" eb="8">
      <t>ソウスウ</t>
    </rPh>
    <phoneticPr fontId="1"/>
  </si>
  <si>
    <t>議決権割合</t>
    <rPh sb="0" eb="5">
      <t>ギケツケンワリアイ</t>
    </rPh>
    <phoneticPr fontId="1"/>
  </si>
  <si>
    <t>法人名</t>
    <rPh sb="0" eb="3">
      <t>ホウジンメイ</t>
    </rPh>
    <phoneticPr fontId="1"/>
  </si>
  <si>
    <t>株式会社沢岻多々憲</t>
    <rPh sb="0" eb="4">
      <t>カブシキガイシャ</t>
    </rPh>
    <rPh sb="4" eb="6">
      <t>タクシ</t>
    </rPh>
    <rPh sb="6" eb="9">
      <t>タタノリ</t>
    </rPh>
    <phoneticPr fontId="1"/>
  </si>
  <si>
    <t>四方梨</t>
  </si>
  <si>
    <t>四方梨</t>
    <rPh sb="0" eb="2">
      <t>シカタ</t>
    </rPh>
    <rPh sb="2" eb="3">
      <t>ナシ</t>
    </rPh>
    <phoneticPr fontId="1"/>
  </si>
  <si>
    <t>株主名</t>
    <rPh sb="0" eb="2">
      <t>カブヌシ</t>
    </rPh>
    <rPh sb="2" eb="3">
      <t>メイ</t>
    </rPh>
    <phoneticPr fontId="1"/>
  </si>
  <si>
    <t>議決権の総数</t>
    <rPh sb="0" eb="3">
      <t>ギケツケン</t>
    </rPh>
    <rPh sb="4" eb="5">
      <t>ソウ</t>
    </rPh>
    <rPh sb="5" eb="6">
      <t>カズ</t>
    </rPh>
    <phoneticPr fontId="1"/>
  </si>
  <si>
    <t>法人株主の株主名</t>
    <rPh sb="0" eb="2">
      <t>ホウジン</t>
    </rPh>
    <rPh sb="2" eb="4">
      <t>カブヌシ</t>
    </rPh>
    <rPh sb="5" eb="7">
      <t>カブヌシ</t>
    </rPh>
    <rPh sb="7" eb="8">
      <t>メイ</t>
    </rPh>
    <phoneticPr fontId="1"/>
  </si>
  <si>
    <t>議決権の総数</t>
  </si>
  <si>
    <t>発行済株式の総数</t>
    <phoneticPr fontId="1"/>
  </si>
  <si>
    <t>某無極株式会社</t>
    <phoneticPr fontId="1"/>
  </si>
  <si>
    <t>実質的支配者判定（直接保有）</t>
    <rPh sb="0" eb="2">
      <t>ジッシツ</t>
    </rPh>
    <rPh sb="2" eb="3">
      <t>テキ</t>
    </rPh>
    <rPh sb="3" eb="6">
      <t>シハイシャ</t>
    </rPh>
    <rPh sb="6" eb="8">
      <t>ハンテイ</t>
    </rPh>
    <rPh sb="9" eb="13">
      <t>チョクセツホユウ</t>
    </rPh>
    <phoneticPr fontId="1"/>
  </si>
  <si>
    <t>実質的支配者判定（間接保有）</t>
    <rPh sb="9" eb="11">
      <t>カンセツ</t>
    </rPh>
    <phoneticPr fontId="1"/>
  </si>
  <si>
    <t>株式会社田部与屋気煮九</t>
    <phoneticPr fontId="1"/>
  </si>
  <si>
    <t>某寺須有限会社</t>
    <phoneticPr fontId="1"/>
  </si>
  <si>
    <t>株式数</t>
    <rPh sb="0" eb="3">
      <t>カブシキスウ</t>
    </rPh>
    <phoneticPr fontId="1"/>
  </si>
  <si>
    <t>議決権数</t>
    <rPh sb="0" eb="4">
      <t>ギケツケンスウ</t>
    </rPh>
    <phoneticPr fontId="1"/>
  </si>
  <si>
    <t>騰貴子葉</t>
    <rPh sb="0" eb="2">
      <t>トウキ</t>
    </rPh>
    <rPh sb="2" eb="4">
      <t>シヨウ</t>
    </rPh>
    <phoneticPr fontId="1"/>
  </si>
  <si>
    <t>法人株主数</t>
  </si>
  <si>
    <t>法人名</t>
    <rPh sb="0" eb="2">
      <t>ホウジン</t>
    </rPh>
    <rPh sb="2" eb="3">
      <t>メイ</t>
    </rPh>
    <phoneticPr fontId="1"/>
  </si>
  <si>
    <t>検算</t>
    <rPh sb="0" eb="2">
      <t>ケンザン</t>
    </rPh>
    <phoneticPr fontId="1"/>
  </si>
  <si>
    <t>議決権割合</t>
    <rPh sb="0" eb="5">
      <t>ギケツケンワリアイ</t>
    </rPh>
    <phoneticPr fontId="1"/>
  </si>
  <si>
    <t>発行済株式の総数</t>
    <phoneticPr fontId="1"/>
  </si>
  <si>
    <t>議決権の総数</t>
    <phoneticPr fontId="1"/>
  </si>
  <si>
    <t>某寺須有限会社</t>
    <phoneticPr fontId="1"/>
  </si>
  <si>
    <t>実質的支配者判定</t>
    <rPh sb="0" eb="3">
      <t>ジッシツテキ</t>
    </rPh>
    <rPh sb="3" eb="6">
      <t>シハイシャ</t>
    </rPh>
    <rPh sb="6" eb="8">
      <t>ハンテイ</t>
    </rPh>
    <phoneticPr fontId="1"/>
  </si>
  <si>
    <t>重複チェック</t>
    <rPh sb="0" eb="2">
      <t>チョウフク</t>
    </rPh>
    <phoneticPr fontId="1"/>
  </si>
  <si>
    <t>議決権割合の合計</t>
    <rPh sb="0" eb="5">
      <t>ギケツケンワリアイ</t>
    </rPh>
    <rPh sb="6" eb="8">
      <t>ゴウケイ</t>
    </rPh>
    <phoneticPr fontId="1"/>
  </si>
  <si>
    <t>個人・法人選択</t>
    <rPh sb="0" eb="2">
      <t>コジン</t>
    </rPh>
    <rPh sb="3" eb="5">
      <t>ホウジン</t>
    </rPh>
    <rPh sb="5" eb="7">
      <t>センタク</t>
    </rPh>
    <phoneticPr fontId="1"/>
  </si>
  <si>
    <t>法人1</t>
    <rPh sb="0" eb="2">
      <t>ホウジン</t>
    </rPh>
    <phoneticPr fontId="1"/>
  </si>
  <si>
    <t>法人2</t>
    <rPh sb="0" eb="2">
      <t>ホウジン</t>
    </rPh>
    <phoneticPr fontId="1"/>
  </si>
  <si>
    <t>法人3</t>
    <rPh sb="0" eb="2">
      <t>ホウジン</t>
    </rPh>
    <phoneticPr fontId="1"/>
  </si>
  <si>
    <t>個人</t>
    <rPh sb="0" eb="2">
      <t>コジン</t>
    </rPh>
    <phoneticPr fontId="1"/>
  </si>
  <si>
    <t>騰貴子葉</t>
    <phoneticPr fontId="1"/>
  </si>
  <si>
    <t>手計算</t>
    <rPh sb="0" eb="3">
      <t>テケイサン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</si>
</sst>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\(0.000\)"/>
    <numFmt numFmtId="177" formatCode="0.00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CC14-E369-4F16-83A7-0072E5B50FC1}">
  <dimension ref="A1:G19"/>
  <sheetViews>
    <sheetView topLeftCell="B1" workbookViewId="0">
      <selection activeCell="B8" sqref="B8"/>
    </sheetView>
  </sheetViews>
  <sheetFormatPr defaultRowHeight="13.5" x14ac:dyDescent="0.15"/>
  <cols>
    <col min="1" max="1" width="16.625" customWidth="1"/>
    <col min="2" max="2" width="22.25" customWidth="1"/>
    <col min="3" max="3" width="22.375" customWidth="1"/>
    <col min="4" max="4" width="23.75" customWidth="1"/>
    <col min="5" max="6" width="15.625" customWidth="1"/>
    <col min="7" max="7" width="26" customWidth="1"/>
    <col min="8" max="8" width="25.375" customWidth="1"/>
    <col min="10" max="10" width="9.875" customWidth="1"/>
  </cols>
  <sheetData>
    <row r="1" spans="1:7" s="1" customFormat="1" x14ac:dyDescent="0.15">
      <c r="A1" t="s">
        <v>33</v>
      </c>
      <c r="B1" s="1" t="s">
        <v>2</v>
      </c>
      <c r="C1" s="2" t="s">
        <v>0</v>
      </c>
      <c r="D1" s="1" t="s">
        <v>7</v>
      </c>
    </row>
    <row r="2" spans="1:7" s="8" customFormat="1" x14ac:dyDescent="0.15">
      <c r="A2" s="8" t="s">
        <v>30</v>
      </c>
      <c r="B2" s="8" t="s">
        <v>3</v>
      </c>
      <c r="C2" s="8">
        <v>1000</v>
      </c>
      <c r="D2" s="8">
        <v>1000</v>
      </c>
    </row>
    <row r="3" spans="1:7" s="10" customFormat="1" x14ac:dyDescent="0.15">
      <c r="A3" s="10" t="s">
        <v>31</v>
      </c>
    </row>
    <row r="4" spans="1:7" s="10" customFormat="1" x14ac:dyDescent="0.15">
      <c r="A4" s="10" t="s">
        <v>32</v>
      </c>
    </row>
    <row r="5" spans="1:7" s="1" customFormat="1" x14ac:dyDescent="0.15">
      <c r="A5" s="1" t="s">
        <v>29</v>
      </c>
      <c r="B5" s="1" t="s">
        <v>6</v>
      </c>
      <c r="C5" s="1" t="s">
        <v>16</v>
      </c>
      <c r="D5" s="1" t="s">
        <v>17</v>
      </c>
      <c r="E5" s="1" t="s">
        <v>1</v>
      </c>
      <c r="F5" s="1" t="s">
        <v>12</v>
      </c>
      <c r="G5" s="1" t="s">
        <v>13</v>
      </c>
    </row>
    <row r="6" spans="1:7" x14ac:dyDescent="0.15">
      <c r="A6" t="s">
        <v>33</v>
      </c>
      <c r="B6" t="s">
        <v>5</v>
      </c>
      <c r="C6">
        <v>100</v>
      </c>
      <c r="D6">
        <v>100</v>
      </c>
      <c r="E6" s="6">
        <f>D6/$D$2</f>
        <v>0.1</v>
      </c>
      <c r="F6" s="7" t="str">
        <f>IF(E6&gt;0.5,"実質的支配者50","違います50")</f>
        <v>違います50</v>
      </c>
      <c r="G6" t="str">
        <f>IF(F18&gt;0.25,"実質的支配者25","違います25")</f>
        <v>違います25</v>
      </c>
    </row>
    <row r="7" spans="1:7" x14ac:dyDescent="0.15">
      <c r="A7" t="s">
        <v>33</v>
      </c>
      <c r="B7" t="s">
        <v>18</v>
      </c>
      <c r="C7">
        <v>140</v>
      </c>
      <c r="D7">
        <v>140</v>
      </c>
      <c r="E7" s="6">
        <f t="shared" ref="E7:E10" si="0">D7/$D$2</f>
        <v>0.14000000000000001</v>
      </c>
      <c r="F7" s="7" t="str">
        <f t="shared" ref="F7:F10" si="1">IF(E7&gt;0.5,"実質的支配者50","違います50")</f>
        <v>違います50</v>
      </c>
      <c r="G7" t="str">
        <f>IF(E7&gt;0.25,"実質的支配者25","違います25")</f>
        <v>違います25</v>
      </c>
    </row>
    <row r="8" spans="1:7" x14ac:dyDescent="0.15">
      <c r="A8" t="s">
        <v>30</v>
      </c>
      <c r="B8" s="12" t="s">
        <v>14</v>
      </c>
      <c r="C8" s="10">
        <v>300</v>
      </c>
      <c r="D8" s="10">
        <v>300</v>
      </c>
      <c r="E8" s="6">
        <f t="shared" si="0"/>
        <v>0.3</v>
      </c>
      <c r="F8" s="7" t="str">
        <f t="shared" si="1"/>
        <v>違います50</v>
      </c>
      <c r="G8" t="str">
        <f>IF(E8&gt;0.25,"実質的支配者25","違います25")</f>
        <v>実質的支配者25</v>
      </c>
    </row>
    <row r="9" spans="1:7" x14ac:dyDescent="0.15">
      <c r="A9" t="s">
        <v>31</v>
      </c>
      <c r="B9" s="12" t="s">
        <v>15</v>
      </c>
      <c r="C9" s="12">
        <v>260</v>
      </c>
      <c r="D9" s="12">
        <v>260</v>
      </c>
      <c r="E9" s="6">
        <f t="shared" si="0"/>
        <v>0.26</v>
      </c>
      <c r="F9" s="7" t="str">
        <f t="shared" si="1"/>
        <v>違います50</v>
      </c>
      <c r="G9" t="str">
        <f>IF(E9&gt;0.25,"実質的支配者25","違います25")</f>
        <v>実質的支配者25</v>
      </c>
    </row>
    <row r="10" spans="1:7" x14ac:dyDescent="0.15">
      <c r="A10" t="s">
        <v>32</v>
      </c>
      <c r="B10" s="10" t="s">
        <v>11</v>
      </c>
      <c r="C10" s="12">
        <v>200</v>
      </c>
      <c r="D10" s="12">
        <v>200</v>
      </c>
      <c r="E10" s="6">
        <f t="shared" si="0"/>
        <v>0.2</v>
      </c>
      <c r="F10" s="7" t="str">
        <f t="shared" si="1"/>
        <v>違います50</v>
      </c>
      <c r="G10" t="str">
        <f>IF(E10&gt;0.25,"実質的支配者25","違います25")</f>
        <v>違います25</v>
      </c>
    </row>
    <row r="11" spans="1:7" s="1" customFormat="1" x14ac:dyDescent="0.15">
      <c r="E11" s="9"/>
    </row>
    <row r="12" spans="1:7" s="10" customFormat="1" x14ac:dyDescent="0.15">
      <c r="A12" t="s">
        <v>19</v>
      </c>
      <c r="B12" s="10">
        <f>COUNTIF(A6:A11,"法人")</f>
        <v>0</v>
      </c>
      <c r="C12" s="10">
        <f>SUM(C6:C10)</f>
        <v>1000</v>
      </c>
      <c r="D12" s="10">
        <f>SUM(D6:D10)</f>
        <v>1000</v>
      </c>
      <c r="E12" s="11">
        <f>SUM(E6:E10)</f>
        <v>1</v>
      </c>
      <c r="F12" s="11">
        <f>COUNTIF(F6:F11,"実質的支配者50")</f>
        <v>0</v>
      </c>
      <c r="G12" s="12">
        <f>COUNTIF(G6:G11,"実質的支配者25")</f>
        <v>2</v>
      </c>
    </row>
    <row r="13" spans="1:7" x14ac:dyDescent="0.15">
      <c r="A13" s="10" t="s">
        <v>21</v>
      </c>
      <c r="B13" s="10"/>
      <c r="C13" t="b">
        <f>C2=C12</f>
        <v>1</v>
      </c>
      <c r="D13" t="b">
        <f>C2=D12</f>
        <v>1</v>
      </c>
    </row>
    <row r="14" spans="1:7" x14ac:dyDescent="0.15">
      <c r="A14" s="10"/>
      <c r="B14" s="10"/>
      <c r="C14" s="4"/>
      <c r="D14" s="3"/>
      <c r="E14" s="3"/>
      <c r="F14" s="6"/>
    </row>
    <row r="15" spans="1:7" x14ac:dyDescent="0.15">
      <c r="A15" s="10"/>
      <c r="B15" s="10"/>
      <c r="C15" s="5"/>
      <c r="D15" s="3"/>
      <c r="E15" s="3"/>
      <c r="F15" s="6"/>
    </row>
    <row r="16" spans="1:7" x14ac:dyDescent="0.15">
      <c r="A16" s="10"/>
      <c r="B16" s="10"/>
      <c r="C16" s="5"/>
      <c r="D16" s="3"/>
      <c r="E16" s="3"/>
      <c r="F16" s="6"/>
    </row>
    <row r="17" spans="1:6" x14ac:dyDescent="0.15">
      <c r="A17" s="10"/>
      <c r="B17" s="10"/>
      <c r="C17" s="5"/>
      <c r="D17" s="3"/>
      <c r="E17" s="3"/>
      <c r="F17" s="6"/>
    </row>
    <row r="18" spans="1:6" x14ac:dyDescent="0.15">
      <c r="C18" s="5"/>
      <c r="D18" s="3"/>
      <c r="E18" s="3"/>
    </row>
    <row r="19" spans="1:6" x14ac:dyDescent="0.15">
      <c r="F19" s="6"/>
    </row>
  </sheetData>
  <sortState xmlns:xlrd2="http://schemas.microsoft.com/office/spreadsheetml/2017/richdata2" ref="A6:B11">
    <sortCondition ref="A6:A11"/>
  </sortState>
  <phoneticPr fontId="1"/>
  <dataValidations count="1">
    <dataValidation type="list" allowBlank="1" showInputMessage="1" showErrorMessage="1" sqref="A6:A10" xr:uid="{E848FFE2-FA39-45EE-AFAD-21776B2DED09}">
      <formula1>$A$1:$A$4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3500-3BCC-496E-B1F3-1C1946017EBF}">
  <dimension ref="A1:J7"/>
  <sheetViews>
    <sheetView topLeftCell="C1" workbookViewId="0">
      <selection activeCell="I2" sqref="I2:J6"/>
    </sheetView>
  </sheetViews>
  <sheetFormatPr defaultRowHeight="13.5" x14ac:dyDescent="0.15"/>
  <cols>
    <col min="1" max="1" width="22.5" customWidth="1"/>
    <col min="2" max="3" width="18.625" customWidth="1"/>
    <col min="4" max="4" width="23" customWidth="1"/>
    <col min="5" max="7" width="18.625" customWidth="1"/>
    <col min="8" max="8" width="20.75" customWidth="1"/>
    <col min="9" max="9" width="18.625" customWidth="1"/>
    <col min="10" max="10" width="21.875" customWidth="1"/>
  </cols>
  <sheetData>
    <row r="1" spans="1:10" s="1" customFormat="1" x14ac:dyDescent="0.15">
      <c r="A1" s="1" t="s">
        <v>20</v>
      </c>
      <c r="B1" s="1" t="s">
        <v>23</v>
      </c>
      <c r="C1" s="1" t="s">
        <v>24</v>
      </c>
      <c r="D1" s="1" t="s">
        <v>8</v>
      </c>
      <c r="E1" s="1" t="s">
        <v>10</v>
      </c>
      <c r="F1" s="1" t="s">
        <v>9</v>
      </c>
      <c r="G1" s="1" t="s">
        <v>22</v>
      </c>
      <c r="H1" s="1" t="s">
        <v>27</v>
      </c>
      <c r="I1" s="1" t="s">
        <v>28</v>
      </c>
      <c r="J1" s="1" t="s">
        <v>26</v>
      </c>
    </row>
    <row r="2" spans="1:10" x14ac:dyDescent="0.15">
      <c r="A2" t="str">
        <f xml:space="preserve"> LOOKUP("法人1",実質的支配者判定!A6:A10, 実質的支配者判定!B6:B10)</f>
        <v>株式会社田部与屋気煮九</v>
      </c>
      <c r="B2">
        <v>1000</v>
      </c>
      <c r="C2">
        <v>1000</v>
      </c>
      <c r="D2" t="s">
        <v>4</v>
      </c>
      <c r="E2">
        <v>500</v>
      </c>
      <c r="F2">
        <v>500</v>
      </c>
      <c r="G2" s="13">
        <f>F2/C2</f>
        <v>0.5</v>
      </c>
      <c r="H2" s="13" t="str">
        <f>IF(COUNTIF(実質的支配者判定!B6:B10,D2),"あり","なし")</f>
        <v>あり</v>
      </c>
      <c r="I2" s="13" t="s">
        <v>35</v>
      </c>
      <c r="J2" s="13" t="s">
        <v>35</v>
      </c>
    </row>
    <row r="3" spans="1:10" x14ac:dyDescent="0.15">
      <c r="D3" t="s">
        <v>25</v>
      </c>
      <c r="E3">
        <v>500</v>
      </c>
      <c r="F3">
        <v>500</v>
      </c>
      <c r="G3" s="13">
        <f>F3/C2</f>
        <v>0.5</v>
      </c>
      <c r="H3" s="13" t="str">
        <f>IF(COUNTIF(実質的支配者判定!B6:B10,D3),"あり","なし")</f>
        <v>あり</v>
      </c>
      <c r="I3" s="13" t="s">
        <v>35</v>
      </c>
      <c r="J3" s="13" t="s">
        <v>35</v>
      </c>
    </row>
    <row r="4" spans="1:10" x14ac:dyDescent="0.15">
      <c r="G4" s="13">
        <f>F4/B2</f>
        <v>0</v>
      </c>
      <c r="H4" s="13" t="str">
        <f>IF(COUNTIF(実質的支配者判定!B6:B10,D4),"あり","なし")</f>
        <v>なし</v>
      </c>
      <c r="I4" s="13" t="s">
        <v>35</v>
      </c>
      <c r="J4" s="13" t="s">
        <v>35</v>
      </c>
    </row>
    <row r="5" spans="1:10" x14ac:dyDescent="0.15">
      <c r="G5" s="13">
        <f>F5/C2</f>
        <v>0</v>
      </c>
      <c r="H5" s="13" t="str">
        <f>IF(COUNTIF(実質的支配者判定!B1:B6,D5),"あり","なし")</f>
        <v>なし</v>
      </c>
      <c r="I5" s="13" t="s">
        <v>35</v>
      </c>
      <c r="J5" s="13" t="s">
        <v>35</v>
      </c>
    </row>
    <row r="6" spans="1:10" x14ac:dyDescent="0.15">
      <c r="G6" s="13">
        <f>F6/C2</f>
        <v>0</v>
      </c>
      <c r="H6" s="13" t="str">
        <f>IF(COUNTIF(実質的支配者判定!B6:B10,D6),"あり","なし")</f>
        <v>なし</v>
      </c>
      <c r="I6" s="13" t="s">
        <v>35</v>
      </c>
      <c r="J6" s="13" t="s">
        <v>35</v>
      </c>
    </row>
    <row r="7" spans="1:10" s="1" customForma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2127-4AAB-4CBA-8B74-47A4E7D5D755}">
  <dimension ref="A1:J7"/>
  <sheetViews>
    <sheetView topLeftCell="C1" workbookViewId="0">
      <selection activeCell="I2" sqref="I2:J6"/>
    </sheetView>
  </sheetViews>
  <sheetFormatPr defaultRowHeight="13.5" x14ac:dyDescent="0.15"/>
  <cols>
    <col min="1" max="1" width="22.5" customWidth="1"/>
    <col min="2" max="3" width="18.625" customWidth="1"/>
    <col min="4" max="4" width="23" customWidth="1"/>
    <col min="5" max="7" width="18.625" customWidth="1"/>
    <col min="8" max="8" width="20.75" customWidth="1"/>
    <col min="9" max="9" width="18.625" customWidth="1"/>
    <col min="10" max="10" width="21.875" customWidth="1"/>
  </cols>
  <sheetData>
    <row r="1" spans="1:10" s="1" customFormat="1" x14ac:dyDescent="0.15">
      <c r="A1" s="1" t="s">
        <v>20</v>
      </c>
      <c r="B1" s="1" t="s">
        <v>10</v>
      </c>
      <c r="C1" s="1" t="s">
        <v>24</v>
      </c>
      <c r="D1" s="1" t="s">
        <v>8</v>
      </c>
      <c r="E1" s="1" t="s">
        <v>10</v>
      </c>
      <c r="F1" s="1" t="s">
        <v>9</v>
      </c>
      <c r="G1" s="1" t="s">
        <v>1</v>
      </c>
      <c r="H1" s="1" t="s">
        <v>27</v>
      </c>
      <c r="I1" s="1" t="s">
        <v>28</v>
      </c>
      <c r="J1" s="1" t="s">
        <v>26</v>
      </c>
    </row>
    <row r="2" spans="1:10" x14ac:dyDescent="0.15">
      <c r="A2" t="str">
        <f xml:space="preserve"> LOOKUP("法人2",実質的支配者判定!A6:A10, 実質的支配者判定!B6:B10)</f>
        <v>某寺須有限会社</v>
      </c>
      <c r="B2">
        <v>1000</v>
      </c>
      <c r="C2">
        <v>1000</v>
      </c>
      <c r="D2" t="s">
        <v>34</v>
      </c>
      <c r="E2">
        <v>500</v>
      </c>
      <c r="F2">
        <v>500</v>
      </c>
      <c r="G2" s="13">
        <f>F2/C2</f>
        <v>0.5</v>
      </c>
      <c r="H2" s="13" t="str">
        <f>IF(COUNTIF(実質的支配者判定!B6:B10,D2),"あり","なし")</f>
        <v>あり</v>
      </c>
      <c r="I2" s="13" t="s">
        <v>35</v>
      </c>
      <c r="J2" s="13" t="s">
        <v>35</v>
      </c>
    </row>
    <row r="3" spans="1:10" x14ac:dyDescent="0.15">
      <c r="D3" t="s">
        <v>11</v>
      </c>
      <c r="E3">
        <v>500</v>
      </c>
      <c r="F3">
        <v>500</v>
      </c>
      <c r="G3" s="13">
        <f>F3/C2</f>
        <v>0.5</v>
      </c>
      <c r="H3" s="13" t="str">
        <f>IF(COUNTIF(実質的支配者判定!B6:B10,D3),"あり","なし")</f>
        <v>あり</v>
      </c>
      <c r="I3" s="13" t="s">
        <v>35</v>
      </c>
      <c r="J3" s="13" t="s">
        <v>35</v>
      </c>
    </row>
    <row r="4" spans="1:10" x14ac:dyDescent="0.15">
      <c r="G4" s="13">
        <f>F4/B2</f>
        <v>0</v>
      </c>
      <c r="H4" s="13" t="str">
        <f>IF(COUNTIF(実質的支配者判定!B6:B10,D4),"あり","なし")</f>
        <v>なし</v>
      </c>
      <c r="I4" s="13" t="s">
        <v>35</v>
      </c>
      <c r="J4" s="13" t="s">
        <v>35</v>
      </c>
    </row>
    <row r="5" spans="1:10" x14ac:dyDescent="0.15">
      <c r="G5" s="13">
        <f>F5/C2</f>
        <v>0</v>
      </c>
      <c r="H5" s="13" t="str">
        <f>IF(COUNTIF(実質的支配者判定!B1:B6,D5),"あり","なし")</f>
        <v>なし</v>
      </c>
      <c r="I5" s="13" t="s">
        <v>35</v>
      </c>
      <c r="J5" s="13" t="s">
        <v>35</v>
      </c>
    </row>
    <row r="6" spans="1:10" x14ac:dyDescent="0.15">
      <c r="G6" s="13">
        <f>F6/C2</f>
        <v>0</v>
      </c>
      <c r="H6" s="13" t="str">
        <f>IF(COUNTIF(実質的支配者判定!B6:B10,D6),"あり","なし")</f>
        <v>なし</v>
      </c>
      <c r="I6" s="13" t="s">
        <v>35</v>
      </c>
      <c r="J6" s="13" t="s">
        <v>35</v>
      </c>
    </row>
    <row r="7" spans="1:10" s="1" customForma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E6DB-EEC0-4952-B9F5-AD3D529A3B1D}">
  <dimension ref="A1:J7"/>
  <sheetViews>
    <sheetView tabSelected="1" topLeftCell="C1" workbookViewId="0">
      <selection activeCell="I2" sqref="I2:J6"/>
    </sheetView>
  </sheetViews>
  <sheetFormatPr defaultRowHeight="13.5" x14ac:dyDescent="0.15"/>
  <cols>
    <col min="1" max="1" width="22.5" customWidth="1"/>
    <col min="2" max="3" width="18.625" customWidth="1"/>
    <col min="4" max="4" width="23" customWidth="1"/>
    <col min="5" max="7" width="18.625" customWidth="1"/>
    <col min="8" max="8" width="20.75" customWidth="1"/>
    <col min="9" max="9" width="18.625" customWidth="1"/>
    <col min="10" max="10" width="21.875" customWidth="1"/>
  </cols>
  <sheetData>
    <row r="1" spans="1:10" s="1" customFormat="1" x14ac:dyDescent="0.15">
      <c r="A1" s="1" t="s">
        <v>20</v>
      </c>
      <c r="B1" s="1" t="s">
        <v>10</v>
      </c>
      <c r="C1" s="1" t="s">
        <v>24</v>
      </c>
      <c r="D1" s="1" t="s">
        <v>8</v>
      </c>
      <c r="E1" s="1" t="s">
        <v>10</v>
      </c>
      <c r="F1" s="1" t="s">
        <v>9</v>
      </c>
      <c r="G1" s="1" t="s">
        <v>1</v>
      </c>
      <c r="H1" s="1" t="s">
        <v>27</v>
      </c>
      <c r="I1" s="1" t="s">
        <v>28</v>
      </c>
      <c r="J1" s="1" t="s">
        <v>26</v>
      </c>
    </row>
    <row r="2" spans="1:10" x14ac:dyDescent="0.15">
      <c r="A2" t="str">
        <f xml:space="preserve"> LOOKUP("法人3",実質的支配者判定!A6:A10, 実質的支配者判定!B6:B10)</f>
        <v>某無極株式会社</v>
      </c>
      <c r="B2">
        <v>1000</v>
      </c>
      <c r="C2">
        <v>1000</v>
      </c>
      <c r="D2" t="s">
        <v>14</v>
      </c>
      <c r="E2">
        <v>1000</v>
      </c>
      <c r="F2">
        <v>1000</v>
      </c>
      <c r="G2" s="13">
        <f>F2/C2</f>
        <v>1</v>
      </c>
      <c r="H2" s="13" t="str">
        <f>IF(COUNTIF(実質的支配者判定!B6:B10,D2),"あり","なし")</f>
        <v>あり</v>
      </c>
      <c r="I2" s="13" t="s">
        <v>35</v>
      </c>
      <c r="J2" s="13" t="s">
        <v>35</v>
      </c>
    </row>
    <row r="3" spans="1:10" x14ac:dyDescent="0.15">
      <c r="G3" s="13">
        <f>F3/C2</f>
        <v>0</v>
      </c>
      <c r="H3" s="13" t="str">
        <f>IF(COUNTIF(実質的支配者判定!B6:B10,D3),"あり","なし")</f>
        <v>なし</v>
      </c>
      <c r="I3" s="13" t="s">
        <v>35</v>
      </c>
      <c r="J3" s="13" t="s">
        <v>35</v>
      </c>
    </row>
    <row r="4" spans="1:10" x14ac:dyDescent="0.15">
      <c r="G4" s="13">
        <f>F4/B2</f>
        <v>0</v>
      </c>
      <c r="H4" s="13" t="str">
        <f>IF(COUNTIF(実質的支配者判定!B6:B10,D4),"あり","なし")</f>
        <v>なし</v>
      </c>
      <c r="I4" s="13" t="s">
        <v>35</v>
      </c>
      <c r="J4" s="13" t="s">
        <v>35</v>
      </c>
    </row>
    <row r="5" spans="1:10" x14ac:dyDescent="0.15">
      <c r="G5" s="13">
        <f>F5/C2</f>
        <v>0</v>
      </c>
      <c r="H5" s="13" t="str">
        <f>IF(COUNTIF(実質的支配者判定!B1:B6,D5),"あり","なし")</f>
        <v>なし</v>
      </c>
      <c r="I5" s="13" t="s">
        <v>35</v>
      </c>
      <c r="J5" s="13" t="s">
        <v>35</v>
      </c>
    </row>
    <row r="6" spans="1:10" x14ac:dyDescent="0.15">
      <c r="G6" s="13">
        <f>F6/C2</f>
        <v>0</v>
      </c>
      <c r="H6" s="13" t="str">
        <f>IF(COUNTIF(実質的支配者判定!B6:B10,D6),"あり","なし")</f>
        <v>なし</v>
      </c>
      <c r="I6" s="13" t="s">
        <v>35</v>
      </c>
      <c r="J6" s="13" t="s">
        <v>35</v>
      </c>
    </row>
    <row r="7" spans="1:10" s="1" customForma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実質的支配者判定</vt:lpstr>
      <vt:lpstr>法人株主1</vt:lpstr>
      <vt:lpstr>法人株主2</vt:lpstr>
      <vt:lpstr>法人株主3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</dc:creator>
  <cp:lastModifiedBy>miyag</cp:lastModifiedBy>
  <dcterms:created xsi:type="dcterms:W3CDTF">2021-11-21T11:52:33Z</dcterms:created>
  <dcterms:modified xsi:type="dcterms:W3CDTF">2021-11-23T10:43:57Z</dcterms:modified>
</cp:coreProperties>
</file>